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20" windowWidth="23715" windowHeight="9495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E88" i="1" l="1"/>
  <c r="E72" i="1"/>
  <c r="E39" i="1"/>
  <c r="E24" i="1"/>
  <c r="E34" i="1"/>
  <c r="D22" i="1" l="1"/>
  <c r="D24" i="1"/>
  <c r="E94" i="1" l="1"/>
  <c r="D72" i="1" l="1"/>
  <c r="F17" i="1"/>
  <c r="H17" i="1"/>
  <c r="F24" i="1"/>
  <c r="F15" i="1"/>
  <c r="F14" i="1"/>
  <c r="F16" i="1"/>
  <c r="F18" i="1"/>
  <c r="F20" i="1"/>
  <c r="F23" i="1"/>
  <c r="F25" i="1"/>
  <c r="F27" i="1"/>
  <c r="F30" i="1"/>
  <c r="F31" i="1"/>
  <c r="F32" i="1"/>
  <c r="F33" i="1"/>
  <c r="F35" i="1"/>
  <c r="F56" i="1"/>
  <c r="F57" i="1"/>
  <c r="F60" i="1"/>
  <c r="F62" i="1"/>
  <c r="F65" i="1"/>
  <c r="F67" i="1"/>
  <c r="F73" i="1"/>
  <c r="F74" i="1"/>
  <c r="F13" i="1"/>
  <c r="H34" i="1" l="1"/>
  <c r="H14" i="1"/>
  <c r="H15" i="1"/>
  <c r="H16" i="1"/>
  <c r="H18" i="1"/>
  <c r="I18" i="1" s="1"/>
  <c r="H20" i="1"/>
  <c r="H23" i="1"/>
  <c r="I23" i="1" s="1"/>
  <c r="H24" i="1"/>
  <c r="H25" i="1"/>
  <c r="I25" i="1" s="1"/>
  <c r="H27" i="1"/>
  <c r="I27" i="1" s="1"/>
  <c r="H30" i="1"/>
  <c r="I30" i="1" s="1"/>
  <c r="H31" i="1"/>
  <c r="I31" i="1" s="1"/>
  <c r="H32" i="1"/>
  <c r="H33" i="1"/>
  <c r="H35" i="1"/>
  <c r="H56" i="1"/>
  <c r="H57" i="1"/>
  <c r="H60" i="1"/>
  <c r="H62" i="1"/>
  <c r="H65" i="1"/>
  <c r="H67" i="1"/>
  <c r="H73" i="1"/>
  <c r="H74" i="1"/>
  <c r="H76" i="1"/>
  <c r="I76" i="1" s="1"/>
  <c r="H13" i="1"/>
  <c r="E22" i="1"/>
  <c r="F22" i="1" l="1"/>
  <c r="H22" i="1"/>
</calcChain>
</file>

<file path=xl/sharedStrings.xml><?xml version="1.0" encoding="utf-8"?>
<sst xmlns="http://schemas.openxmlformats.org/spreadsheetml/2006/main" count="250" uniqueCount="147">
  <si>
    <t>Информация о структуре и объемах затрат МУП "Шумерлинские городские электрические сети"на оказание услуг по передаче электрической энергии, регулирование тарифов на которые осуществляется методом индексации на основе долгосрочных параметров.</t>
  </si>
  <si>
    <t>№ п/п</t>
  </si>
  <si>
    <t>Показатель</t>
  </si>
  <si>
    <t>Ед. изм.</t>
  </si>
  <si>
    <t>Примечание</t>
  </si>
  <si>
    <t>План</t>
  </si>
  <si>
    <t>Факт</t>
  </si>
  <si>
    <t>I.</t>
  </si>
  <si>
    <t>тыс. руб.</t>
  </si>
  <si>
    <t>*</t>
  </si>
  <si>
    <t>1.</t>
  </si>
  <si>
    <t>1.1.</t>
  </si>
  <si>
    <t>1.1.1.</t>
  </si>
  <si>
    <t>Материальные расходы, всего</t>
  </si>
  <si>
    <t>1.1.1.1.</t>
  </si>
  <si>
    <t>в том числе на ремонт</t>
  </si>
  <si>
    <t>1.1.2.</t>
  </si>
  <si>
    <t>Фонд оплаты труда</t>
  </si>
  <si>
    <t>1.1.1.2.</t>
  </si>
  <si>
    <t>1.1.3.</t>
  </si>
  <si>
    <t>отчисления на социальные нужды</t>
  </si>
  <si>
    <t>налог на прибыль</t>
  </si>
  <si>
    <t>недополученный по независящим причинам доход (+)/избыток средств, полученный в предыдущем периоде регулирования (-)</t>
  </si>
  <si>
    <t>1.3.7.</t>
  </si>
  <si>
    <t>прочие неподконтрольные расходы</t>
  </si>
  <si>
    <t>II.</t>
  </si>
  <si>
    <t>III.</t>
  </si>
  <si>
    <t>IV.</t>
  </si>
  <si>
    <t>МУП "Шумерлинские городские электрические сети"</t>
  </si>
  <si>
    <t>ИНН 2125000641</t>
  </si>
  <si>
    <t>КПП 212501001</t>
  </si>
  <si>
    <t>Структура затрат</t>
  </si>
  <si>
    <t xml:space="preserve">Необходимая валовая выручка на содержание </t>
  </si>
  <si>
    <t>Подконтрольные расходы, всего</t>
  </si>
  <si>
    <t>в том числе на  сырье, материалы, запасные части, инструмент, топливо</t>
  </si>
  <si>
    <t>1.1.1.3.</t>
  </si>
  <si>
    <t xml:space="preserve"> на ремонт</t>
  </si>
  <si>
    <t>1.1.1.3.1.</t>
  </si>
  <si>
    <t>1.1.2.1.</t>
  </si>
  <si>
    <t>Прочие подконтрольные расходы ( с расшифровкой)</t>
  </si>
  <si>
    <t>1.1.3.1</t>
  </si>
  <si>
    <t>в том числе прибыль на социальное развитие (включая социальные выплаты)</t>
  </si>
  <si>
    <t>1.1.3.2</t>
  </si>
  <si>
    <t>в том числе транспортные услуги</t>
  </si>
  <si>
    <t>1.1.3.3</t>
  </si>
  <si>
    <t>в том числе прочие расходы (с рашифровкой)</t>
  </si>
  <si>
    <t>1.1.4</t>
  </si>
  <si>
    <t>Расходы на обслуживание операционных заемных средств в составе подконтрольных расходов</t>
  </si>
  <si>
    <t>1.1.5</t>
  </si>
  <si>
    <t>Расходы из прибыли в составе подконтрольных расходов</t>
  </si>
  <si>
    <t>1.2</t>
  </si>
  <si>
    <t>Неподконтрольные расходы, включенные в НВВ, всего</t>
  </si>
  <si>
    <t>1.2.1</t>
  </si>
  <si>
    <t>Оплата услуг ОАО "ФСК ЕЭС"</t>
  </si>
  <si>
    <t>1.2.2</t>
  </si>
  <si>
    <t>Расходы на оплату технологического присоединения в сетям смежной сетевой организации</t>
  </si>
  <si>
    <t>Плата  за аренду имущества</t>
  </si>
  <si>
    <t>1.2.3</t>
  </si>
  <si>
    <t>1.2.4</t>
  </si>
  <si>
    <t>расходы на возврат и обслуживание долгосрочных заемных средств, направляемых на финансирование капитальных вложений</t>
  </si>
  <si>
    <t>1.2.5</t>
  </si>
  <si>
    <t>1.2.6</t>
  </si>
  <si>
    <t>амортизация</t>
  </si>
  <si>
    <t>прибыль на капитальные вложения</t>
  </si>
  <si>
    <t>1.2.7</t>
  </si>
  <si>
    <t>1.2.8</t>
  </si>
  <si>
    <t>прочие налоги</t>
  </si>
  <si>
    <t>1.2.9</t>
  </si>
  <si>
    <t>1.2.10</t>
  </si>
  <si>
    <t>Расходы сетевой организации, связанные с осуществлением технологического присоединения к электрическим сетям, не включенные в плату за технологическое присоединение</t>
  </si>
  <si>
    <t>1.2.10.1</t>
  </si>
  <si>
    <t>Справочно: "Количество льготных технологических присоединений"</t>
  </si>
  <si>
    <t>ед.</t>
  </si>
  <si>
    <t>1.2.11</t>
  </si>
  <si>
    <t>Средства, подлежащие дополнительному учету по результатам вступивших в законную силу решений суда, решений ФСТ России, принятых по итогам рассмотрения разногласий или досудебного урегулирования споров, решения ФСТ России об отмене решения регулирующего органа, принятого им с превышением полномочий (предписания)</t>
  </si>
  <si>
    <t>1.2.12</t>
  </si>
  <si>
    <t>прочие неподконтрольные расходы (с расшифровкой)</t>
  </si>
  <si>
    <t>1.3</t>
  </si>
  <si>
    <t>Справочно: расходы на ремонт, всего (п.1.1.1.2+ п.1.1.2.1+1.1.3.1)</t>
  </si>
  <si>
    <t xml:space="preserve">Необходимая валовая выручка на оплату технологического расхода  (потерь) электроэнергии </t>
  </si>
  <si>
    <t>Справочно: Объем технологических потерь</t>
  </si>
  <si>
    <t>МВт.ч</t>
  </si>
  <si>
    <t>Справочно: Цена покупки электрической энергии сетевой организацией в целях компенсации технологического расхода электрической энергии</t>
  </si>
  <si>
    <t>Натуральные (количественные) показатели, используемые при определении структуры и объемов затрат на оказание услуг по передаче электрической энергии сетевыми организациями</t>
  </si>
  <si>
    <t>общее количество точек подключения на конец года</t>
  </si>
  <si>
    <t>Трансформаторная мощность подстанций, всего</t>
  </si>
  <si>
    <t>шт.</t>
  </si>
  <si>
    <t>2.n</t>
  </si>
  <si>
    <t>МВа</t>
  </si>
  <si>
    <t>Количество условных единиц по линиям электропередач, всего</t>
  </si>
  <si>
    <t>у.е.</t>
  </si>
  <si>
    <t>3.n</t>
  </si>
  <si>
    <t>Количество условных единиц по подстанциям, всего</t>
  </si>
  <si>
    <t>4.n</t>
  </si>
  <si>
    <t>Длина линий электропередач, всего</t>
  </si>
  <si>
    <t>км.</t>
  </si>
  <si>
    <t>5.n</t>
  </si>
  <si>
    <t>Доля кабельных линий электропередач</t>
  </si>
  <si>
    <t>%</t>
  </si>
  <si>
    <t>Ввод в эксплуатацию новых объектов электросетевого комплекса на конец года</t>
  </si>
  <si>
    <t>7.1</t>
  </si>
  <si>
    <t>в том числе за счет платы за технологическое присоединение</t>
  </si>
  <si>
    <t>норматив технологического расхода (потерь электрической энергии, установленный Минэнерго России</t>
  </si>
  <si>
    <t>в том числе на работы и услуги производственного характера (в том числе услуги сторонних организаций по содержанию сетей и распределительных устройств)</t>
  </si>
  <si>
    <t>Ремонт основных фондов</t>
  </si>
  <si>
    <t>Водоснабжение, сброс загрязняющих веществ</t>
  </si>
  <si>
    <t>Вывоз мусора</t>
  </si>
  <si>
    <t>Тех.обслуживание автомобильных трекеров</t>
  </si>
  <si>
    <t>Техосмотр</t>
  </si>
  <si>
    <t>Проверка средств измерений</t>
  </si>
  <si>
    <t>Работы и услуги непроизводственного характера</t>
  </si>
  <si>
    <t xml:space="preserve">     Услуги связи </t>
  </si>
  <si>
    <t xml:space="preserve">     Информационные услуги</t>
  </si>
  <si>
    <t xml:space="preserve">     Расходы на сертификацию</t>
  </si>
  <si>
    <t xml:space="preserve">     Расходы на обеспечение нормальных условий труда и мер по ТБ</t>
  </si>
  <si>
    <t xml:space="preserve">     Расходы на командировки и  представительские</t>
  </si>
  <si>
    <t xml:space="preserve">     Расходы на подготовку кадров</t>
  </si>
  <si>
    <t xml:space="preserve">     Расходы на страхование</t>
  </si>
  <si>
    <t xml:space="preserve">     Другие прочие</t>
  </si>
  <si>
    <t xml:space="preserve">     Электроэнергия на хоз. нужды</t>
  </si>
  <si>
    <t>в том числе трансформаторная мощность подстанций на I уровне напряжения  (СН2)</t>
  </si>
  <si>
    <t>(НН)</t>
  </si>
  <si>
    <t>в том числе количество условных единиц по линиям электропередач на  I уровне напряжения                 (СН2)</t>
  </si>
  <si>
    <t>в том числе количество условных единиц по подстанциям на  I уровне напряжения  (СН2)</t>
  </si>
  <si>
    <t>в том числе длина линий электропередач на  I уровне напряжения  (СН2)</t>
  </si>
  <si>
    <t xml:space="preserve">     Расходы на охрану и пожарную безопасность</t>
  </si>
  <si>
    <t>Услуги шиномонтажа и вулканизации</t>
  </si>
  <si>
    <t>Приложение 2</t>
  </si>
  <si>
    <t>к приказу Федеральной службы по тарифам от 24.10.2014г. №1831-э</t>
  </si>
  <si>
    <t>Ремонт и замена газового оборудования</t>
  </si>
  <si>
    <t>Техническое освидетельствование газовых баллонов</t>
  </si>
  <si>
    <t>Обезвреживание ртутных ламп</t>
  </si>
  <si>
    <t>Установка контрольных узлов учета</t>
  </si>
  <si>
    <t>В соответствии с предъявляемым тарифом</t>
  </si>
  <si>
    <t>Промывка и опрессовка системы отопления</t>
  </si>
  <si>
    <t>Изготовление тех. паспортов, охранных зон на электрохозяйство</t>
  </si>
  <si>
    <t>Изготовление пакета документов по отходам (лимиты, нормативы)</t>
  </si>
  <si>
    <t>Шиномонтаж</t>
  </si>
  <si>
    <t>Расходы объясняется фактической необходимостью аренды  автомобиля и оргтехники</t>
  </si>
  <si>
    <t>В связи с оплатой налога на имущество с недвижимости, передача в аренду земельного участка, с которого ранее налог на землю уплачивался.</t>
  </si>
  <si>
    <t>Долгосрочный период регулирования: 2020-2024гг.</t>
  </si>
  <si>
    <t xml:space="preserve">     Транспортные услуги</t>
  </si>
  <si>
    <t>Услуги спецтехники (экскаватор)</t>
  </si>
  <si>
    <t>В связи с возникновением обязанности нести расходы на обслуживание процедуры банкротства</t>
  </si>
  <si>
    <t>Не выполнена инвестиционная программа,</t>
  </si>
  <si>
    <t>4 объекта транспортных средств реализованы УФССП в рамках исполнительного производства</t>
  </si>
  <si>
    <t>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</si>
</sst>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8" x14ac:knownFonts="1">
    <font>
      <sz val="11"/>
      <color theme="1"/>
      <name val="Calibri"/>
      <family val="2"/>
      <charset val="204"/>
      <scheme val="minor"/>
    </font>
    <font>
      <b/>
      <i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sz val="10"/>
      <name val="Arial Cyr"/>
      <charset val="204"/>
    </font>
    <font>
      <i/>
      <sz val="10"/>
      <color theme="1"/>
      <name val="Times New Roman"/>
      <family val="1"/>
      <charset val="204"/>
    </font>
    <font>
      <i/>
      <sz val="10"/>
      <name val="Times New Roman"/>
      <family val="1"/>
      <charset val="204"/>
    </font>
    <font>
      <sz val="9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4" fontId="7" fillId="3" borderId="0" applyFont="0" applyBorder="0">
      <alignment horizontal="right"/>
    </xf>
  </cellStyleXfs>
  <cellXfs count="39">
    <xf numFmtId="0" fontId="0" fillId="0" borderId="0" xfId="0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0" xfId="0" applyFont="1" applyFill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0" xfId="0" applyFont="1" applyFill="1"/>
    <xf numFmtId="0" fontId="2" fillId="2" borderId="1" xfId="0" applyFont="1" applyFill="1" applyBorder="1" applyAlignment="1">
      <alignment wrapText="1"/>
    </xf>
    <xf numFmtId="0" fontId="3" fillId="2" borderId="3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/>
    <xf numFmtId="3" fontId="6" fillId="2" borderId="1" xfId="1" applyNumberFormat="1" applyFont="1" applyFill="1" applyBorder="1" applyAlignment="1">
      <alignment horizontal="left" vertical="center" wrapText="1"/>
    </xf>
    <xf numFmtId="0" fontId="6" fillId="2" borderId="1" xfId="1" applyNumberFormat="1" applyFont="1" applyFill="1" applyBorder="1" applyAlignment="1" applyProtection="1">
      <alignment horizontal="left" vertical="top"/>
    </xf>
    <xf numFmtId="0" fontId="6" fillId="2" borderId="1" xfId="1" applyNumberFormat="1" applyFont="1" applyFill="1" applyBorder="1" applyAlignment="1" applyProtection="1">
      <alignment horizontal="left" vertical="top" wrapText="1"/>
    </xf>
    <xf numFmtId="49" fontId="2" fillId="2" borderId="1" xfId="0" applyNumberFormat="1" applyFont="1" applyFill="1" applyBorder="1"/>
    <xf numFmtId="49" fontId="1" fillId="2" borderId="1" xfId="0" applyNumberFormat="1" applyFont="1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right"/>
    </xf>
    <xf numFmtId="0" fontId="2" fillId="2" borderId="0" xfId="0" applyFont="1" applyFill="1" applyAlignment="1">
      <alignment horizontal="right" wrapText="1"/>
    </xf>
    <xf numFmtId="0" fontId="1" fillId="2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4" fontId="6" fillId="2" borderId="1" xfId="1" applyNumberFormat="1" applyFont="1" applyFill="1" applyBorder="1" applyAlignment="1">
      <alignment vertical="center"/>
    </xf>
    <xf numFmtId="164" fontId="2" fillId="2" borderId="1" xfId="0" applyNumberFormat="1" applyFont="1" applyFill="1" applyBorder="1"/>
    <xf numFmtId="2" fontId="2" fillId="2" borderId="1" xfId="0" applyNumberFormat="1" applyFont="1" applyFill="1" applyBorder="1"/>
    <xf numFmtId="0" fontId="3" fillId="2" borderId="3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</cellXfs>
  <cellStyles count="3">
    <cellStyle name="Обычный" xfId="0" builtinId="0"/>
    <cellStyle name="Обычный_Шаблон расшифровки статей затрат" xfId="1"/>
    <cellStyle name="Формула_НВВ - сети долгосрочный (15.07) - передано на оформление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4"/>
  <sheetViews>
    <sheetView tabSelected="1" topLeftCell="A72" workbookViewId="0">
      <selection activeCell="C89" sqref="C89"/>
    </sheetView>
  </sheetViews>
  <sheetFormatPr defaultRowHeight="15" x14ac:dyDescent="0.25"/>
  <cols>
    <col min="1" max="1" width="11.85546875" style="3" bestFit="1" customWidth="1"/>
    <col min="2" max="2" width="62.42578125" style="3" customWidth="1"/>
    <col min="3" max="3" width="10" style="3" customWidth="1"/>
    <col min="4" max="4" width="12.85546875" style="3" customWidth="1"/>
    <col min="5" max="5" width="15" style="3" customWidth="1"/>
    <col min="6" max="6" width="15" style="3" hidden="1" customWidth="1"/>
    <col min="7" max="7" width="51.42578125" style="3" customWidth="1"/>
    <col min="8" max="9" width="9.140625" style="3" hidden="1" customWidth="1"/>
    <col min="10" max="257" width="9.140625" style="3"/>
    <col min="258" max="258" width="62.42578125" style="3" customWidth="1"/>
    <col min="259" max="259" width="10" style="3" customWidth="1"/>
    <col min="260" max="260" width="12.85546875" style="3" customWidth="1"/>
    <col min="261" max="261" width="15" style="3" customWidth="1"/>
    <col min="262" max="262" width="51.7109375" style="3" customWidth="1"/>
    <col min="263" max="513" width="9.140625" style="3"/>
    <col min="514" max="514" width="62.42578125" style="3" customWidth="1"/>
    <col min="515" max="515" width="10" style="3" customWidth="1"/>
    <col min="516" max="516" width="12.85546875" style="3" customWidth="1"/>
    <col min="517" max="517" width="15" style="3" customWidth="1"/>
    <col min="518" max="518" width="51.7109375" style="3" customWidth="1"/>
    <col min="519" max="769" width="9.140625" style="3"/>
    <col min="770" max="770" width="62.42578125" style="3" customWidth="1"/>
    <col min="771" max="771" width="10" style="3" customWidth="1"/>
    <col min="772" max="772" width="12.85546875" style="3" customWidth="1"/>
    <col min="773" max="773" width="15" style="3" customWidth="1"/>
    <col min="774" max="774" width="51.7109375" style="3" customWidth="1"/>
    <col min="775" max="1025" width="9.140625" style="3"/>
    <col min="1026" max="1026" width="62.42578125" style="3" customWidth="1"/>
    <col min="1027" max="1027" width="10" style="3" customWidth="1"/>
    <col min="1028" max="1028" width="12.85546875" style="3" customWidth="1"/>
    <col min="1029" max="1029" width="15" style="3" customWidth="1"/>
    <col min="1030" max="1030" width="51.7109375" style="3" customWidth="1"/>
    <col min="1031" max="1281" width="9.140625" style="3"/>
    <col min="1282" max="1282" width="62.42578125" style="3" customWidth="1"/>
    <col min="1283" max="1283" width="10" style="3" customWidth="1"/>
    <col min="1284" max="1284" width="12.85546875" style="3" customWidth="1"/>
    <col min="1285" max="1285" width="15" style="3" customWidth="1"/>
    <col min="1286" max="1286" width="51.7109375" style="3" customWidth="1"/>
    <col min="1287" max="1537" width="9.140625" style="3"/>
    <col min="1538" max="1538" width="62.42578125" style="3" customWidth="1"/>
    <col min="1539" max="1539" width="10" style="3" customWidth="1"/>
    <col min="1540" max="1540" width="12.85546875" style="3" customWidth="1"/>
    <col min="1541" max="1541" width="15" style="3" customWidth="1"/>
    <col min="1542" max="1542" width="51.7109375" style="3" customWidth="1"/>
    <col min="1543" max="1793" width="9.140625" style="3"/>
    <col min="1794" max="1794" width="62.42578125" style="3" customWidth="1"/>
    <col min="1795" max="1795" width="10" style="3" customWidth="1"/>
    <col min="1796" max="1796" width="12.85546875" style="3" customWidth="1"/>
    <col min="1797" max="1797" width="15" style="3" customWidth="1"/>
    <col min="1798" max="1798" width="51.7109375" style="3" customWidth="1"/>
    <col min="1799" max="2049" width="9.140625" style="3"/>
    <col min="2050" max="2050" width="62.42578125" style="3" customWidth="1"/>
    <col min="2051" max="2051" width="10" style="3" customWidth="1"/>
    <col min="2052" max="2052" width="12.85546875" style="3" customWidth="1"/>
    <col min="2053" max="2053" width="15" style="3" customWidth="1"/>
    <col min="2054" max="2054" width="51.7109375" style="3" customWidth="1"/>
    <col min="2055" max="2305" width="9.140625" style="3"/>
    <col min="2306" max="2306" width="62.42578125" style="3" customWidth="1"/>
    <col min="2307" max="2307" width="10" style="3" customWidth="1"/>
    <col min="2308" max="2308" width="12.85546875" style="3" customWidth="1"/>
    <col min="2309" max="2309" width="15" style="3" customWidth="1"/>
    <col min="2310" max="2310" width="51.7109375" style="3" customWidth="1"/>
    <col min="2311" max="2561" width="9.140625" style="3"/>
    <col min="2562" max="2562" width="62.42578125" style="3" customWidth="1"/>
    <col min="2563" max="2563" width="10" style="3" customWidth="1"/>
    <col min="2564" max="2564" width="12.85546875" style="3" customWidth="1"/>
    <col min="2565" max="2565" width="15" style="3" customWidth="1"/>
    <col min="2566" max="2566" width="51.7109375" style="3" customWidth="1"/>
    <col min="2567" max="2817" width="9.140625" style="3"/>
    <col min="2818" max="2818" width="62.42578125" style="3" customWidth="1"/>
    <col min="2819" max="2819" width="10" style="3" customWidth="1"/>
    <col min="2820" max="2820" width="12.85546875" style="3" customWidth="1"/>
    <col min="2821" max="2821" width="15" style="3" customWidth="1"/>
    <col min="2822" max="2822" width="51.7109375" style="3" customWidth="1"/>
    <col min="2823" max="3073" width="9.140625" style="3"/>
    <col min="3074" max="3074" width="62.42578125" style="3" customWidth="1"/>
    <col min="3075" max="3075" width="10" style="3" customWidth="1"/>
    <col min="3076" max="3076" width="12.85546875" style="3" customWidth="1"/>
    <col min="3077" max="3077" width="15" style="3" customWidth="1"/>
    <col min="3078" max="3078" width="51.7109375" style="3" customWidth="1"/>
    <col min="3079" max="3329" width="9.140625" style="3"/>
    <col min="3330" max="3330" width="62.42578125" style="3" customWidth="1"/>
    <col min="3331" max="3331" width="10" style="3" customWidth="1"/>
    <col min="3332" max="3332" width="12.85546875" style="3" customWidth="1"/>
    <col min="3333" max="3333" width="15" style="3" customWidth="1"/>
    <col min="3334" max="3334" width="51.7109375" style="3" customWidth="1"/>
    <col min="3335" max="3585" width="9.140625" style="3"/>
    <col min="3586" max="3586" width="62.42578125" style="3" customWidth="1"/>
    <col min="3587" max="3587" width="10" style="3" customWidth="1"/>
    <col min="3588" max="3588" width="12.85546875" style="3" customWidth="1"/>
    <col min="3589" max="3589" width="15" style="3" customWidth="1"/>
    <col min="3590" max="3590" width="51.7109375" style="3" customWidth="1"/>
    <col min="3591" max="3841" width="9.140625" style="3"/>
    <col min="3842" max="3842" width="62.42578125" style="3" customWidth="1"/>
    <col min="3843" max="3843" width="10" style="3" customWidth="1"/>
    <col min="3844" max="3844" width="12.85546875" style="3" customWidth="1"/>
    <col min="3845" max="3845" width="15" style="3" customWidth="1"/>
    <col min="3846" max="3846" width="51.7109375" style="3" customWidth="1"/>
    <col min="3847" max="4097" width="9.140625" style="3"/>
    <col min="4098" max="4098" width="62.42578125" style="3" customWidth="1"/>
    <col min="4099" max="4099" width="10" style="3" customWidth="1"/>
    <col min="4100" max="4100" width="12.85546875" style="3" customWidth="1"/>
    <col min="4101" max="4101" width="15" style="3" customWidth="1"/>
    <col min="4102" max="4102" width="51.7109375" style="3" customWidth="1"/>
    <col min="4103" max="4353" width="9.140625" style="3"/>
    <col min="4354" max="4354" width="62.42578125" style="3" customWidth="1"/>
    <col min="4355" max="4355" width="10" style="3" customWidth="1"/>
    <col min="4356" max="4356" width="12.85546875" style="3" customWidth="1"/>
    <col min="4357" max="4357" width="15" style="3" customWidth="1"/>
    <col min="4358" max="4358" width="51.7109375" style="3" customWidth="1"/>
    <col min="4359" max="4609" width="9.140625" style="3"/>
    <col min="4610" max="4610" width="62.42578125" style="3" customWidth="1"/>
    <col min="4611" max="4611" width="10" style="3" customWidth="1"/>
    <col min="4612" max="4612" width="12.85546875" style="3" customWidth="1"/>
    <col min="4613" max="4613" width="15" style="3" customWidth="1"/>
    <col min="4614" max="4614" width="51.7109375" style="3" customWidth="1"/>
    <col min="4615" max="4865" width="9.140625" style="3"/>
    <col min="4866" max="4866" width="62.42578125" style="3" customWidth="1"/>
    <col min="4867" max="4867" width="10" style="3" customWidth="1"/>
    <col min="4868" max="4868" width="12.85546875" style="3" customWidth="1"/>
    <col min="4869" max="4869" width="15" style="3" customWidth="1"/>
    <col min="4870" max="4870" width="51.7109375" style="3" customWidth="1"/>
    <col min="4871" max="5121" width="9.140625" style="3"/>
    <col min="5122" max="5122" width="62.42578125" style="3" customWidth="1"/>
    <col min="5123" max="5123" width="10" style="3" customWidth="1"/>
    <col min="5124" max="5124" width="12.85546875" style="3" customWidth="1"/>
    <col min="5125" max="5125" width="15" style="3" customWidth="1"/>
    <col min="5126" max="5126" width="51.7109375" style="3" customWidth="1"/>
    <col min="5127" max="5377" width="9.140625" style="3"/>
    <col min="5378" max="5378" width="62.42578125" style="3" customWidth="1"/>
    <col min="5379" max="5379" width="10" style="3" customWidth="1"/>
    <col min="5380" max="5380" width="12.85546875" style="3" customWidth="1"/>
    <col min="5381" max="5381" width="15" style="3" customWidth="1"/>
    <col min="5382" max="5382" width="51.7109375" style="3" customWidth="1"/>
    <col min="5383" max="5633" width="9.140625" style="3"/>
    <col min="5634" max="5634" width="62.42578125" style="3" customWidth="1"/>
    <col min="5635" max="5635" width="10" style="3" customWidth="1"/>
    <col min="5636" max="5636" width="12.85546875" style="3" customWidth="1"/>
    <col min="5637" max="5637" width="15" style="3" customWidth="1"/>
    <col min="5638" max="5638" width="51.7109375" style="3" customWidth="1"/>
    <col min="5639" max="5889" width="9.140625" style="3"/>
    <col min="5890" max="5890" width="62.42578125" style="3" customWidth="1"/>
    <col min="5891" max="5891" width="10" style="3" customWidth="1"/>
    <col min="5892" max="5892" width="12.85546875" style="3" customWidth="1"/>
    <col min="5893" max="5893" width="15" style="3" customWidth="1"/>
    <col min="5894" max="5894" width="51.7109375" style="3" customWidth="1"/>
    <col min="5895" max="6145" width="9.140625" style="3"/>
    <col min="6146" max="6146" width="62.42578125" style="3" customWidth="1"/>
    <col min="6147" max="6147" width="10" style="3" customWidth="1"/>
    <col min="6148" max="6148" width="12.85546875" style="3" customWidth="1"/>
    <col min="6149" max="6149" width="15" style="3" customWidth="1"/>
    <col min="6150" max="6150" width="51.7109375" style="3" customWidth="1"/>
    <col min="6151" max="6401" width="9.140625" style="3"/>
    <col min="6402" max="6402" width="62.42578125" style="3" customWidth="1"/>
    <col min="6403" max="6403" width="10" style="3" customWidth="1"/>
    <col min="6404" max="6404" width="12.85546875" style="3" customWidth="1"/>
    <col min="6405" max="6405" width="15" style="3" customWidth="1"/>
    <col min="6406" max="6406" width="51.7109375" style="3" customWidth="1"/>
    <col min="6407" max="6657" width="9.140625" style="3"/>
    <col min="6658" max="6658" width="62.42578125" style="3" customWidth="1"/>
    <col min="6659" max="6659" width="10" style="3" customWidth="1"/>
    <col min="6660" max="6660" width="12.85546875" style="3" customWidth="1"/>
    <col min="6661" max="6661" width="15" style="3" customWidth="1"/>
    <col min="6662" max="6662" width="51.7109375" style="3" customWidth="1"/>
    <col min="6663" max="6913" width="9.140625" style="3"/>
    <col min="6914" max="6914" width="62.42578125" style="3" customWidth="1"/>
    <col min="6915" max="6915" width="10" style="3" customWidth="1"/>
    <col min="6916" max="6916" width="12.85546875" style="3" customWidth="1"/>
    <col min="6917" max="6917" width="15" style="3" customWidth="1"/>
    <col min="6918" max="6918" width="51.7109375" style="3" customWidth="1"/>
    <col min="6919" max="7169" width="9.140625" style="3"/>
    <col min="7170" max="7170" width="62.42578125" style="3" customWidth="1"/>
    <col min="7171" max="7171" width="10" style="3" customWidth="1"/>
    <col min="7172" max="7172" width="12.85546875" style="3" customWidth="1"/>
    <col min="7173" max="7173" width="15" style="3" customWidth="1"/>
    <col min="7174" max="7174" width="51.7109375" style="3" customWidth="1"/>
    <col min="7175" max="7425" width="9.140625" style="3"/>
    <col min="7426" max="7426" width="62.42578125" style="3" customWidth="1"/>
    <col min="7427" max="7427" width="10" style="3" customWidth="1"/>
    <col min="7428" max="7428" width="12.85546875" style="3" customWidth="1"/>
    <col min="7429" max="7429" width="15" style="3" customWidth="1"/>
    <col min="7430" max="7430" width="51.7109375" style="3" customWidth="1"/>
    <col min="7431" max="7681" width="9.140625" style="3"/>
    <col min="7682" max="7682" width="62.42578125" style="3" customWidth="1"/>
    <col min="7683" max="7683" width="10" style="3" customWidth="1"/>
    <col min="7684" max="7684" width="12.85546875" style="3" customWidth="1"/>
    <col min="7685" max="7685" width="15" style="3" customWidth="1"/>
    <col min="7686" max="7686" width="51.7109375" style="3" customWidth="1"/>
    <col min="7687" max="7937" width="9.140625" style="3"/>
    <col min="7938" max="7938" width="62.42578125" style="3" customWidth="1"/>
    <col min="7939" max="7939" width="10" style="3" customWidth="1"/>
    <col min="7940" max="7940" width="12.85546875" style="3" customWidth="1"/>
    <col min="7941" max="7941" width="15" style="3" customWidth="1"/>
    <col min="7942" max="7942" width="51.7109375" style="3" customWidth="1"/>
    <col min="7943" max="8193" width="9.140625" style="3"/>
    <col min="8194" max="8194" width="62.42578125" style="3" customWidth="1"/>
    <col min="8195" max="8195" width="10" style="3" customWidth="1"/>
    <col min="8196" max="8196" width="12.85546875" style="3" customWidth="1"/>
    <col min="8197" max="8197" width="15" style="3" customWidth="1"/>
    <col min="8198" max="8198" width="51.7109375" style="3" customWidth="1"/>
    <col min="8199" max="8449" width="9.140625" style="3"/>
    <col min="8450" max="8450" width="62.42578125" style="3" customWidth="1"/>
    <col min="8451" max="8451" width="10" style="3" customWidth="1"/>
    <col min="8452" max="8452" width="12.85546875" style="3" customWidth="1"/>
    <col min="8453" max="8453" width="15" style="3" customWidth="1"/>
    <col min="8454" max="8454" width="51.7109375" style="3" customWidth="1"/>
    <col min="8455" max="8705" width="9.140625" style="3"/>
    <col min="8706" max="8706" width="62.42578125" style="3" customWidth="1"/>
    <col min="8707" max="8707" width="10" style="3" customWidth="1"/>
    <col min="8708" max="8708" width="12.85546875" style="3" customWidth="1"/>
    <col min="8709" max="8709" width="15" style="3" customWidth="1"/>
    <col min="8710" max="8710" width="51.7109375" style="3" customWidth="1"/>
    <col min="8711" max="8961" width="9.140625" style="3"/>
    <col min="8962" max="8962" width="62.42578125" style="3" customWidth="1"/>
    <col min="8963" max="8963" width="10" style="3" customWidth="1"/>
    <col min="8964" max="8964" width="12.85546875" style="3" customWidth="1"/>
    <col min="8965" max="8965" width="15" style="3" customWidth="1"/>
    <col min="8966" max="8966" width="51.7109375" style="3" customWidth="1"/>
    <col min="8967" max="9217" width="9.140625" style="3"/>
    <col min="9218" max="9218" width="62.42578125" style="3" customWidth="1"/>
    <col min="9219" max="9219" width="10" style="3" customWidth="1"/>
    <col min="9220" max="9220" width="12.85546875" style="3" customWidth="1"/>
    <col min="9221" max="9221" width="15" style="3" customWidth="1"/>
    <col min="9222" max="9222" width="51.7109375" style="3" customWidth="1"/>
    <col min="9223" max="9473" width="9.140625" style="3"/>
    <col min="9474" max="9474" width="62.42578125" style="3" customWidth="1"/>
    <col min="9475" max="9475" width="10" style="3" customWidth="1"/>
    <col min="9476" max="9476" width="12.85546875" style="3" customWidth="1"/>
    <col min="9477" max="9477" width="15" style="3" customWidth="1"/>
    <col min="9478" max="9478" width="51.7109375" style="3" customWidth="1"/>
    <col min="9479" max="9729" width="9.140625" style="3"/>
    <col min="9730" max="9730" width="62.42578125" style="3" customWidth="1"/>
    <col min="9731" max="9731" width="10" style="3" customWidth="1"/>
    <col min="9732" max="9732" width="12.85546875" style="3" customWidth="1"/>
    <col min="9733" max="9733" width="15" style="3" customWidth="1"/>
    <col min="9734" max="9734" width="51.7109375" style="3" customWidth="1"/>
    <col min="9735" max="9985" width="9.140625" style="3"/>
    <col min="9986" max="9986" width="62.42578125" style="3" customWidth="1"/>
    <col min="9987" max="9987" width="10" style="3" customWidth="1"/>
    <col min="9988" max="9988" width="12.85546875" style="3" customWidth="1"/>
    <col min="9989" max="9989" width="15" style="3" customWidth="1"/>
    <col min="9990" max="9990" width="51.7109375" style="3" customWidth="1"/>
    <col min="9991" max="10241" width="9.140625" style="3"/>
    <col min="10242" max="10242" width="62.42578125" style="3" customWidth="1"/>
    <col min="10243" max="10243" width="10" style="3" customWidth="1"/>
    <col min="10244" max="10244" width="12.85546875" style="3" customWidth="1"/>
    <col min="10245" max="10245" width="15" style="3" customWidth="1"/>
    <col min="10246" max="10246" width="51.7109375" style="3" customWidth="1"/>
    <col min="10247" max="10497" width="9.140625" style="3"/>
    <col min="10498" max="10498" width="62.42578125" style="3" customWidth="1"/>
    <col min="10499" max="10499" width="10" style="3" customWidth="1"/>
    <col min="10500" max="10500" width="12.85546875" style="3" customWidth="1"/>
    <col min="10501" max="10501" width="15" style="3" customWidth="1"/>
    <col min="10502" max="10502" width="51.7109375" style="3" customWidth="1"/>
    <col min="10503" max="10753" width="9.140625" style="3"/>
    <col min="10754" max="10754" width="62.42578125" style="3" customWidth="1"/>
    <col min="10755" max="10755" width="10" style="3" customWidth="1"/>
    <col min="10756" max="10756" width="12.85546875" style="3" customWidth="1"/>
    <col min="10757" max="10757" width="15" style="3" customWidth="1"/>
    <col min="10758" max="10758" width="51.7109375" style="3" customWidth="1"/>
    <col min="10759" max="11009" width="9.140625" style="3"/>
    <col min="11010" max="11010" width="62.42578125" style="3" customWidth="1"/>
    <col min="11011" max="11011" width="10" style="3" customWidth="1"/>
    <col min="11012" max="11012" width="12.85546875" style="3" customWidth="1"/>
    <col min="11013" max="11013" width="15" style="3" customWidth="1"/>
    <col min="11014" max="11014" width="51.7109375" style="3" customWidth="1"/>
    <col min="11015" max="11265" width="9.140625" style="3"/>
    <col min="11266" max="11266" width="62.42578125" style="3" customWidth="1"/>
    <col min="11267" max="11267" width="10" style="3" customWidth="1"/>
    <col min="11268" max="11268" width="12.85546875" style="3" customWidth="1"/>
    <col min="11269" max="11269" width="15" style="3" customWidth="1"/>
    <col min="11270" max="11270" width="51.7109375" style="3" customWidth="1"/>
    <col min="11271" max="11521" width="9.140625" style="3"/>
    <col min="11522" max="11522" width="62.42578125" style="3" customWidth="1"/>
    <col min="11523" max="11523" width="10" style="3" customWidth="1"/>
    <col min="11524" max="11524" width="12.85546875" style="3" customWidth="1"/>
    <col min="11525" max="11525" width="15" style="3" customWidth="1"/>
    <col min="11526" max="11526" width="51.7109375" style="3" customWidth="1"/>
    <col min="11527" max="11777" width="9.140625" style="3"/>
    <col min="11778" max="11778" width="62.42578125" style="3" customWidth="1"/>
    <col min="11779" max="11779" width="10" style="3" customWidth="1"/>
    <col min="11780" max="11780" width="12.85546875" style="3" customWidth="1"/>
    <col min="11781" max="11781" width="15" style="3" customWidth="1"/>
    <col min="11782" max="11782" width="51.7109375" style="3" customWidth="1"/>
    <col min="11783" max="12033" width="9.140625" style="3"/>
    <col min="12034" max="12034" width="62.42578125" style="3" customWidth="1"/>
    <col min="12035" max="12035" width="10" style="3" customWidth="1"/>
    <col min="12036" max="12036" width="12.85546875" style="3" customWidth="1"/>
    <col min="12037" max="12037" width="15" style="3" customWidth="1"/>
    <col min="12038" max="12038" width="51.7109375" style="3" customWidth="1"/>
    <col min="12039" max="12289" width="9.140625" style="3"/>
    <col min="12290" max="12290" width="62.42578125" style="3" customWidth="1"/>
    <col min="12291" max="12291" width="10" style="3" customWidth="1"/>
    <col min="12292" max="12292" width="12.85546875" style="3" customWidth="1"/>
    <col min="12293" max="12293" width="15" style="3" customWidth="1"/>
    <col min="12294" max="12294" width="51.7109375" style="3" customWidth="1"/>
    <col min="12295" max="12545" width="9.140625" style="3"/>
    <col min="12546" max="12546" width="62.42578125" style="3" customWidth="1"/>
    <col min="12547" max="12547" width="10" style="3" customWidth="1"/>
    <col min="12548" max="12548" width="12.85546875" style="3" customWidth="1"/>
    <col min="12549" max="12549" width="15" style="3" customWidth="1"/>
    <col min="12550" max="12550" width="51.7109375" style="3" customWidth="1"/>
    <col min="12551" max="12801" width="9.140625" style="3"/>
    <col min="12802" max="12802" width="62.42578125" style="3" customWidth="1"/>
    <col min="12803" max="12803" width="10" style="3" customWidth="1"/>
    <col min="12804" max="12804" width="12.85546875" style="3" customWidth="1"/>
    <col min="12805" max="12805" width="15" style="3" customWidth="1"/>
    <col min="12806" max="12806" width="51.7109375" style="3" customWidth="1"/>
    <col min="12807" max="13057" width="9.140625" style="3"/>
    <col min="13058" max="13058" width="62.42578125" style="3" customWidth="1"/>
    <col min="13059" max="13059" width="10" style="3" customWidth="1"/>
    <col min="13060" max="13060" width="12.85546875" style="3" customWidth="1"/>
    <col min="13061" max="13061" width="15" style="3" customWidth="1"/>
    <col min="13062" max="13062" width="51.7109375" style="3" customWidth="1"/>
    <col min="13063" max="13313" width="9.140625" style="3"/>
    <col min="13314" max="13314" width="62.42578125" style="3" customWidth="1"/>
    <col min="13315" max="13315" width="10" style="3" customWidth="1"/>
    <col min="13316" max="13316" width="12.85546875" style="3" customWidth="1"/>
    <col min="13317" max="13317" width="15" style="3" customWidth="1"/>
    <col min="13318" max="13318" width="51.7109375" style="3" customWidth="1"/>
    <col min="13319" max="13569" width="9.140625" style="3"/>
    <col min="13570" max="13570" width="62.42578125" style="3" customWidth="1"/>
    <col min="13571" max="13571" width="10" style="3" customWidth="1"/>
    <col min="13572" max="13572" width="12.85546875" style="3" customWidth="1"/>
    <col min="13573" max="13573" width="15" style="3" customWidth="1"/>
    <col min="13574" max="13574" width="51.7109375" style="3" customWidth="1"/>
    <col min="13575" max="13825" width="9.140625" style="3"/>
    <col min="13826" max="13826" width="62.42578125" style="3" customWidth="1"/>
    <col min="13827" max="13827" width="10" style="3" customWidth="1"/>
    <col min="13828" max="13828" width="12.85546875" style="3" customWidth="1"/>
    <col min="13829" max="13829" width="15" style="3" customWidth="1"/>
    <col min="13830" max="13830" width="51.7109375" style="3" customWidth="1"/>
    <col min="13831" max="14081" width="9.140625" style="3"/>
    <col min="14082" max="14082" width="62.42578125" style="3" customWidth="1"/>
    <col min="14083" max="14083" width="10" style="3" customWidth="1"/>
    <col min="14084" max="14084" width="12.85546875" style="3" customWidth="1"/>
    <col min="14085" max="14085" width="15" style="3" customWidth="1"/>
    <col min="14086" max="14086" width="51.7109375" style="3" customWidth="1"/>
    <col min="14087" max="14337" width="9.140625" style="3"/>
    <col min="14338" max="14338" width="62.42578125" style="3" customWidth="1"/>
    <col min="14339" max="14339" width="10" style="3" customWidth="1"/>
    <col min="14340" max="14340" width="12.85546875" style="3" customWidth="1"/>
    <col min="14341" max="14341" width="15" style="3" customWidth="1"/>
    <col min="14342" max="14342" width="51.7109375" style="3" customWidth="1"/>
    <col min="14343" max="14593" width="9.140625" style="3"/>
    <col min="14594" max="14594" width="62.42578125" style="3" customWidth="1"/>
    <col min="14595" max="14595" width="10" style="3" customWidth="1"/>
    <col min="14596" max="14596" width="12.85546875" style="3" customWidth="1"/>
    <col min="14597" max="14597" width="15" style="3" customWidth="1"/>
    <col min="14598" max="14598" width="51.7109375" style="3" customWidth="1"/>
    <col min="14599" max="14849" width="9.140625" style="3"/>
    <col min="14850" max="14850" width="62.42578125" style="3" customWidth="1"/>
    <col min="14851" max="14851" width="10" style="3" customWidth="1"/>
    <col min="14852" max="14852" width="12.85546875" style="3" customWidth="1"/>
    <col min="14853" max="14853" width="15" style="3" customWidth="1"/>
    <col min="14854" max="14854" width="51.7109375" style="3" customWidth="1"/>
    <col min="14855" max="15105" width="9.140625" style="3"/>
    <col min="15106" max="15106" width="62.42578125" style="3" customWidth="1"/>
    <col min="15107" max="15107" width="10" style="3" customWidth="1"/>
    <col min="15108" max="15108" width="12.85546875" style="3" customWidth="1"/>
    <col min="15109" max="15109" width="15" style="3" customWidth="1"/>
    <col min="15110" max="15110" width="51.7109375" style="3" customWidth="1"/>
    <col min="15111" max="15361" width="9.140625" style="3"/>
    <col min="15362" max="15362" width="62.42578125" style="3" customWidth="1"/>
    <col min="15363" max="15363" width="10" style="3" customWidth="1"/>
    <col min="15364" max="15364" width="12.85546875" style="3" customWidth="1"/>
    <col min="15365" max="15365" width="15" style="3" customWidth="1"/>
    <col min="15366" max="15366" width="51.7109375" style="3" customWidth="1"/>
    <col min="15367" max="15617" width="9.140625" style="3"/>
    <col min="15618" max="15618" width="62.42578125" style="3" customWidth="1"/>
    <col min="15619" max="15619" width="10" style="3" customWidth="1"/>
    <col min="15620" max="15620" width="12.85546875" style="3" customWidth="1"/>
    <col min="15621" max="15621" width="15" style="3" customWidth="1"/>
    <col min="15622" max="15622" width="51.7109375" style="3" customWidth="1"/>
    <col min="15623" max="15873" width="9.140625" style="3"/>
    <col min="15874" max="15874" width="62.42578125" style="3" customWidth="1"/>
    <col min="15875" max="15875" width="10" style="3" customWidth="1"/>
    <col min="15876" max="15876" width="12.85546875" style="3" customWidth="1"/>
    <col min="15877" max="15877" width="15" style="3" customWidth="1"/>
    <col min="15878" max="15878" width="51.7109375" style="3" customWidth="1"/>
    <col min="15879" max="16129" width="9.140625" style="3"/>
    <col min="16130" max="16130" width="62.42578125" style="3" customWidth="1"/>
    <col min="16131" max="16131" width="10" style="3" customWidth="1"/>
    <col min="16132" max="16132" width="12.85546875" style="3" customWidth="1"/>
    <col min="16133" max="16133" width="15" style="3" customWidth="1"/>
    <col min="16134" max="16134" width="51.7109375" style="3" customWidth="1"/>
    <col min="16135" max="16384" width="9.140625" style="3"/>
  </cols>
  <sheetData>
    <row r="1" spans="1:8" x14ac:dyDescent="0.25">
      <c r="G1" s="23" t="s">
        <v>127</v>
      </c>
    </row>
    <row r="2" spans="1:8" ht="30" x14ac:dyDescent="0.25">
      <c r="G2" s="24" t="s">
        <v>128</v>
      </c>
    </row>
    <row r="3" spans="1:8" ht="53.25" customHeight="1" x14ac:dyDescent="0.25">
      <c r="A3" s="34" t="s">
        <v>0</v>
      </c>
      <c r="B3" s="34"/>
      <c r="C3" s="34"/>
      <c r="D3" s="34"/>
      <c r="E3" s="34"/>
      <c r="F3" s="34"/>
      <c r="G3" s="34"/>
    </row>
    <row r="5" spans="1:8" x14ac:dyDescent="0.25">
      <c r="A5" s="3" t="s">
        <v>28</v>
      </c>
    </row>
    <row r="6" spans="1:8" x14ac:dyDescent="0.25">
      <c r="A6" s="3" t="s">
        <v>29</v>
      </c>
    </row>
    <row r="7" spans="1:8" x14ac:dyDescent="0.25">
      <c r="A7" s="3" t="s">
        <v>30</v>
      </c>
    </row>
    <row r="8" spans="1:8" x14ac:dyDescent="0.25">
      <c r="A8" s="3" t="s">
        <v>140</v>
      </c>
    </row>
    <row r="10" spans="1:8" x14ac:dyDescent="0.25">
      <c r="A10" s="35" t="s">
        <v>1</v>
      </c>
      <c r="B10" s="35" t="s">
        <v>2</v>
      </c>
      <c r="C10" s="35" t="s">
        <v>3</v>
      </c>
      <c r="D10" s="37" t="s">
        <v>146</v>
      </c>
      <c r="E10" s="38"/>
      <c r="F10" s="25"/>
      <c r="G10" s="35" t="s">
        <v>4</v>
      </c>
    </row>
    <row r="11" spans="1:8" x14ac:dyDescent="0.25">
      <c r="A11" s="36"/>
      <c r="B11" s="36"/>
      <c r="C11" s="36"/>
      <c r="D11" s="4" t="s">
        <v>5</v>
      </c>
      <c r="E11" s="4" t="s">
        <v>6</v>
      </c>
      <c r="F11" s="22"/>
      <c r="G11" s="36"/>
    </row>
    <row r="12" spans="1:8" s="7" customFormat="1" x14ac:dyDescent="0.25">
      <c r="A12" s="5" t="s">
        <v>7</v>
      </c>
      <c r="B12" s="6" t="s">
        <v>31</v>
      </c>
      <c r="C12" s="5" t="s">
        <v>9</v>
      </c>
      <c r="D12" s="5" t="s">
        <v>9</v>
      </c>
      <c r="E12" s="5" t="s">
        <v>9</v>
      </c>
      <c r="F12" s="5"/>
      <c r="G12" s="5" t="s">
        <v>9</v>
      </c>
    </row>
    <row r="13" spans="1:8" x14ac:dyDescent="0.25">
      <c r="A13" s="1" t="s">
        <v>10</v>
      </c>
      <c r="B13" s="8" t="s">
        <v>32</v>
      </c>
      <c r="C13" s="1" t="s">
        <v>8</v>
      </c>
      <c r="D13" s="1">
        <v>44196.29</v>
      </c>
      <c r="E13" s="29">
        <v>44196.282140000003</v>
      </c>
      <c r="F13" s="1">
        <f>E13*100/D13</f>
        <v>99.999982215701834</v>
      </c>
      <c r="G13" s="1"/>
      <c r="H13" s="3">
        <f>E13*100/D13</f>
        <v>99.999982215701834</v>
      </c>
    </row>
    <row r="14" spans="1:8" x14ac:dyDescent="0.25">
      <c r="A14" s="1" t="s">
        <v>11</v>
      </c>
      <c r="B14" s="8" t="s">
        <v>33</v>
      </c>
      <c r="C14" s="1" t="s">
        <v>8</v>
      </c>
      <c r="D14" s="1">
        <v>23492.05</v>
      </c>
      <c r="E14" s="1">
        <v>21528.01</v>
      </c>
      <c r="F14" s="1">
        <f t="shared" ref="F14:F74" si="0">E14*100/D14</f>
        <v>91.639554657852344</v>
      </c>
      <c r="G14" s="1"/>
      <c r="H14" s="3">
        <f t="shared" ref="H14:H76" si="1">E14*100/D14</f>
        <v>91.639554657852344</v>
      </c>
    </row>
    <row r="15" spans="1:8" ht="15" customHeight="1" x14ac:dyDescent="0.25">
      <c r="A15" s="1" t="s">
        <v>12</v>
      </c>
      <c r="B15" s="8" t="s">
        <v>13</v>
      </c>
      <c r="C15" s="1" t="s">
        <v>8</v>
      </c>
      <c r="D15" s="1">
        <v>2702.94</v>
      </c>
      <c r="E15" s="1">
        <v>2233.21</v>
      </c>
      <c r="F15" s="1">
        <f t="shared" si="0"/>
        <v>82.621515830910042</v>
      </c>
      <c r="G15" s="31"/>
      <c r="H15" s="3">
        <f t="shared" si="1"/>
        <v>82.621515830910042</v>
      </c>
    </row>
    <row r="16" spans="1:8" ht="30" x14ac:dyDescent="0.25">
      <c r="A16" s="1" t="s">
        <v>14</v>
      </c>
      <c r="B16" s="8" t="s">
        <v>34</v>
      </c>
      <c r="C16" s="1" t="s">
        <v>8</v>
      </c>
      <c r="D16" s="1">
        <v>2297.2399999999998</v>
      </c>
      <c r="E16" s="1">
        <v>1866.48</v>
      </c>
      <c r="F16" s="1">
        <f t="shared" si="0"/>
        <v>81.248802911319672</v>
      </c>
      <c r="G16" s="32"/>
      <c r="H16" s="3">
        <f t="shared" si="1"/>
        <v>81.248802911319672</v>
      </c>
    </row>
    <row r="17" spans="1:9" x14ac:dyDescent="0.25">
      <c r="A17" s="1" t="s">
        <v>18</v>
      </c>
      <c r="B17" s="8" t="s">
        <v>36</v>
      </c>
      <c r="C17" s="1" t="s">
        <v>8</v>
      </c>
      <c r="D17" s="1">
        <v>1493.21</v>
      </c>
      <c r="E17" s="1">
        <v>473.9</v>
      </c>
      <c r="F17" s="1">
        <f t="shared" si="0"/>
        <v>31.736996135841576</v>
      </c>
      <c r="G17" s="33"/>
      <c r="H17" s="3">
        <f t="shared" si="1"/>
        <v>31.736996135841576</v>
      </c>
    </row>
    <row r="18" spans="1:9" ht="45" x14ac:dyDescent="0.25">
      <c r="A18" s="1" t="s">
        <v>35</v>
      </c>
      <c r="B18" s="8" t="s">
        <v>103</v>
      </c>
      <c r="C18" s="1" t="s">
        <v>8</v>
      </c>
      <c r="D18" s="1">
        <v>405.71</v>
      </c>
      <c r="E18" s="1">
        <v>366.73</v>
      </c>
      <c r="F18" s="1">
        <f t="shared" si="0"/>
        <v>90.392152029774962</v>
      </c>
      <c r="G18" s="30"/>
      <c r="H18" s="3">
        <f t="shared" si="1"/>
        <v>90.392152029774962</v>
      </c>
      <c r="I18" s="3">
        <f>100-H18</f>
        <v>9.6078479702250377</v>
      </c>
    </row>
    <row r="19" spans="1:9" x14ac:dyDescent="0.25">
      <c r="A19" s="1" t="s">
        <v>37</v>
      </c>
      <c r="B19" s="8" t="s">
        <v>15</v>
      </c>
      <c r="C19" s="1" t="s">
        <v>8</v>
      </c>
      <c r="D19" s="1"/>
      <c r="E19" s="1"/>
      <c r="F19" s="1"/>
      <c r="G19" s="9"/>
    </row>
    <row r="20" spans="1:9" x14ac:dyDescent="0.25">
      <c r="A20" s="1" t="s">
        <v>16</v>
      </c>
      <c r="B20" s="8" t="s">
        <v>17</v>
      </c>
      <c r="C20" s="1" t="s">
        <v>8</v>
      </c>
      <c r="D20" s="1">
        <v>18095.96</v>
      </c>
      <c r="E20" s="1">
        <v>16245.15</v>
      </c>
      <c r="F20" s="1">
        <f t="shared" si="0"/>
        <v>89.772247507178406</v>
      </c>
      <c r="G20" s="10"/>
      <c r="H20" s="3">
        <f t="shared" si="1"/>
        <v>89.772247507178406</v>
      </c>
    </row>
    <row r="21" spans="1:9" x14ac:dyDescent="0.25">
      <c r="A21" s="1" t="s">
        <v>38</v>
      </c>
      <c r="B21" s="8" t="s">
        <v>15</v>
      </c>
      <c r="C21" s="1" t="s">
        <v>8</v>
      </c>
      <c r="D21" s="1" t="s">
        <v>9</v>
      </c>
      <c r="E21" s="1" t="s">
        <v>9</v>
      </c>
      <c r="F21" s="1"/>
      <c r="G21" s="2"/>
    </row>
    <row r="22" spans="1:9" x14ac:dyDescent="0.25">
      <c r="A22" s="1" t="s">
        <v>19</v>
      </c>
      <c r="B22" s="8" t="s">
        <v>39</v>
      </c>
      <c r="C22" s="1" t="s">
        <v>8</v>
      </c>
      <c r="D22" s="1">
        <f>D14-D15-D20-0.1</f>
        <v>2693.0500000000015</v>
      </c>
      <c r="E22" s="1">
        <f>E14-E15-E20</f>
        <v>3049.6499999999996</v>
      </c>
      <c r="F22" s="1">
        <f t="shared" si="0"/>
        <v>113.24149198863734</v>
      </c>
      <c r="G22" s="10"/>
      <c r="H22" s="3">
        <f t="shared" si="1"/>
        <v>113.24149198863734</v>
      </c>
    </row>
    <row r="23" spans="1:9" x14ac:dyDescent="0.25">
      <c r="A23" s="1"/>
      <c r="B23" s="11" t="s">
        <v>104</v>
      </c>
      <c r="C23" s="12" t="s">
        <v>8</v>
      </c>
      <c r="D23" s="12">
        <v>1986.76</v>
      </c>
      <c r="E23" s="12">
        <v>1689.58</v>
      </c>
      <c r="F23" s="1">
        <f t="shared" si="0"/>
        <v>85.041977893655996</v>
      </c>
      <c r="G23" s="10"/>
      <c r="H23" s="3">
        <f t="shared" si="1"/>
        <v>85.041977893655996</v>
      </c>
      <c r="I23" s="3">
        <f>100-H23</f>
        <v>14.958022106344004</v>
      </c>
    </row>
    <row r="24" spans="1:9" x14ac:dyDescent="0.25">
      <c r="A24" s="1"/>
      <c r="B24" s="11" t="s">
        <v>110</v>
      </c>
      <c r="C24" s="12" t="s">
        <v>8</v>
      </c>
      <c r="D24" s="12">
        <f>SUM(D25:D35)</f>
        <v>706.29000000000008</v>
      </c>
      <c r="E24" s="12">
        <f>SUM(E25:E35)</f>
        <v>1360.07</v>
      </c>
      <c r="F24" s="1">
        <f t="shared" si="0"/>
        <v>192.56537682821502</v>
      </c>
      <c r="G24" s="2"/>
      <c r="H24" s="3">
        <f t="shared" si="1"/>
        <v>192.56537682821502</v>
      </c>
    </row>
    <row r="25" spans="1:9" x14ac:dyDescent="0.25">
      <c r="A25" s="1"/>
      <c r="B25" s="11" t="s">
        <v>111</v>
      </c>
      <c r="C25" s="12" t="s">
        <v>8</v>
      </c>
      <c r="D25" s="12">
        <v>65.3</v>
      </c>
      <c r="E25" s="12">
        <v>35.15</v>
      </c>
      <c r="F25" s="1">
        <f t="shared" si="0"/>
        <v>53.828483920367539</v>
      </c>
      <c r="G25" s="26"/>
      <c r="H25" s="3">
        <f t="shared" si="1"/>
        <v>53.828483920367539</v>
      </c>
      <c r="I25" s="3">
        <f>100-H25</f>
        <v>46.171516079632461</v>
      </c>
    </row>
    <row r="26" spans="1:9" x14ac:dyDescent="0.25">
      <c r="A26" s="1"/>
      <c r="B26" s="11" t="s">
        <v>125</v>
      </c>
      <c r="C26" s="12" t="s">
        <v>8</v>
      </c>
      <c r="D26" s="12">
        <v>25.65</v>
      </c>
      <c r="E26" s="12">
        <v>3.96</v>
      </c>
      <c r="F26" s="1"/>
      <c r="G26" s="26"/>
    </row>
    <row r="27" spans="1:9" x14ac:dyDescent="0.25">
      <c r="A27" s="1"/>
      <c r="B27" s="11" t="s">
        <v>112</v>
      </c>
      <c r="C27" s="12" t="s">
        <v>8</v>
      </c>
      <c r="D27" s="12">
        <v>263.92</v>
      </c>
      <c r="E27" s="12">
        <v>214.33</v>
      </c>
      <c r="F27" s="1">
        <f t="shared" si="0"/>
        <v>81.210215216732337</v>
      </c>
      <c r="G27" s="10"/>
      <c r="H27" s="3">
        <f t="shared" si="1"/>
        <v>81.210215216732337</v>
      </c>
      <c r="I27" s="3">
        <f>100-H27</f>
        <v>18.789784783267663</v>
      </c>
    </row>
    <row r="28" spans="1:9" x14ac:dyDescent="0.25">
      <c r="A28" s="1"/>
      <c r="B28" s="11" t="s">
        <v>113</v>
      </c>
      <c r="C28" s="12" t="s">
        <v>8</v>
      </c>
      <c r="D28" s="12"/>
      <c r="E28" s="12"/>
      <c r="F28" s="1"/>
      <c r="G28" s="10"/>
    </row>
    <row r="29" spans="1:9" x14ac:dyDescent="0.25">
      <c r="A29" s="1"/>
      <c r="B29" s="11" t="s">
        <v>141</v>
      </c>
      <c r="C29" s="12" t="s">
        <v>8</v>
      </c>
      <c r="D29" s="12">
        <v>3.7</v>
      </c>
      <c r="E29" s="12">
        <v>3.2</v>
      </c>
      <c r="F29" s="1"/>
      <c r="G29" s="10"/>
    </row>
    <row r="30" spans="1:9" x14ac:dyDescent="0.25">
      <c r="A30" s="1"/>
      <c r="B30" s="11" t="s">
        <v>114</v>
      </c>
      <c r="C30" s="12" t="s">
        <v>8</v>
      </c>
      <c r="D30" s="12">
        <v>219.29</v>
      </c>
      <c r="E30" s="12">
        <v>258.02</v>
      </c>
      <c r="F30" s="1">
        <f t="shared" si="0"/>
        <v>117.66154407405719</v>
      </c>
      <c r="G30" s="10"/>
      <c r="H30" s="3">
        <f t="shared" si="1"/>
        <v>117.66154407405719</v>
      </c>
      <c r="I30" s="3">
        <f>100-H30</f>
        <v>-17.66154407405719</v>
      </c>
    </row>
    <row r="31" spans="1:9" x14ac:dyDescent="0.25">
      <c r="A31" s="1"/>
      <c r="B31" s="11" t="s">
        <v>115</v>
      </c>
      <c r="C31" s="12" t="s">
        <v>8</v>
      </c>
      <c r="D31" s="12">
        <v>2.38</v>
      </c>
      <c r="E31" s="12">
        <v>0</v>
      </c>
      <c r="F31" s="1">
        <f t="shared" si="0"/>
        <v>0</v>
      </c>
      <c r="G31" s="26"/>
      <c r="H31" s="3">
        <f t="shared" si="1"/>
        <v>0</v>
      </c>
      <c r="I31" s="3">
        <f>100-H31</f>
        <v>100</v>
      </c>
    </row>
    <row r="32" spans="1:9" x14ac:dyDescent="0.25">
      <c r="A32" s="1"/>
      <c r="B32" s="11" t="s">
        <v>116</v>
      </c>
      <c r="C32" s="12" t="s">
        <v>8</v>
      </c>
      <c r="D32" s="12">
        <v>4.4400000000000004</v>
      </c>
      <c r="E32" s="12">
        <v>107.8</v>
      </c>
      <c r="F32" s="1">
        <f t="shared" si="0"/>
        <v>2427.9279279279276</v>
      </c>
      <c r="G32" s="26"/>
      <c r="H32" s="3">
        <f t="shared" si="1"/>
        <v>2427.9279279279276</v>
      </c>
    </row>
    <row r="33" spans="1:8" x14ac:dyDescent="0.25">
      <c r="A33" s="1"/>
      <c r="B33" s="11" t="s">
        <v>117</v>
      </c>
      <c r="C33" s="12" t="s">
        <v>8</v>
      </c>
      <c r="D33" s="12">
        <v>23.47</v>
      </c>
      <c r="E33" s="12">
        <v>69.7</v>
      </c>
      <c r="F33" s="1">
        <f t="shared" si="0"/>
        <v>296.97486152535151</v>
      </c>
      <c r="G33" s="26" t="s">
        <v>133</v>
      </c>
      <c r="H33" s="3">
        <f t="shared" si="1"/>
        <v>296.97486152535151</v>
      </c>
    </row>
    <row r="34" spans="1:8" ht="23.25" x14ac:dyDescent="0.25">
      <c r="A34" s="1"/>
      <c r="B34" s="11" t="s">
        <v>118</v>
      </c>
      <c r="C34" s="12" t="s">
        <v>8</v>
      </c>
      <c r="D34" s="12"/>
      <c r="E34" s="12">
        <f>550.58+16.29</f>
        <v>566.87</v>
      </c>
      <c r="F34" s="1"/>
      <c r="G34" s="30" t="s">
        <v>143</v>
      </c>
      <c r="H34" s="3" t="e">
        <f t="shared" si="1"/>
        <v>#DIV/0!</v>
      </c>
    </row>
    <row r="35" spans="1:8" x14ac:dyDescent="0.25">
      <c r="A35" s="1"/>
      <c r="B35" s="11" t="s">
        <v>119</v>
      </c>
      <c r="C35" s="12" t="s">
        <v>8</v>
      </c>
      <c r="D35" s="12">
        <v>98.14</v>
      </c>
      <c r="E35" s="12">
        <v>101.04</v>
      </c>
      <c r="F35" s="1">
        <f t="shared" si="0"/>
        <v>102.95496229875688</v>
      </c>
      <c r="G35" s="10"/>
      <c r="H35" s="3">
        <f t="shared" si="1"/>
        <v>102.95496229875688</v>
      </c>
    </row>
    <row r="36" spans="1:8" ht="30" x14ac:dyDescent="0.25">
      <c r="A36" s="1" t="s">
        <v>40</v>
      </c>
      <c r="B36" s="8" t="s">
        <v>41</v>
      </c>
      <c r="C36" s="1" t="s">
        <v>8</v>
      </c>
      <c r="D36" s="1" t="s">
        <v>9</v>
      </c>
      <c r="E36" s="1" t="s">
        <v>9</v>
      </c>
      <c r="F36" s="1"/>
      <c r="G36" s="2"/>
    </row>
    <row r="37" spans="1:8" x14ac:dyDescent="0.25">
      <c r="A37" s="1" t="s">
        <v>42</v>
      </c>
      <c r="B37" s="8" t="s">
        <v>43</v>
      </c>
      <c r="C37" s="1" t="s">
        <v>8</v>
      </c>
      <c r="D37" s="1"/>
      <c r="E37" s="1"/>
      <c r="F37" s="1"/>
      <c r="G37" s="2"/>
    </row>
    <row r="38" spans="1:8" x14ac:dyDescent="0.25">
      <c r="A38" s="1" t="s">
        <v>44</v>
      </c>
      <c r="B38" s="8" t="s">
        <v>45</v>
      </c>
      <c r="C38" s="1" t="s">
        <v>8</v>
      </c>
      <c r="D38" s="1"/>
      <c r="E38" s="1"/>
      <c r="F38" s="1"/>
      <c r="G38" s="2"/>
    </row>
    <row r="39" spans="1:8" x14ac:dyDescent="0.25">
      <c r="A39" s="1"/>
      <c r="B39" s="13" t="s">
        <v>105</v>
      </c>
      <c r="C39" s="12" t="s">
        <v>8</v>
      </c>
      <c r="D39" s="12"/>
      <c r="E39" s="27">
        <f>10.04+2.75</f>
        <v>12.79</v>
      </c>
      <c r="F39" s="1"/>
      <c r="G39" s="2"/>
    </row>
    <row r="40" spans="1:8" x14ac:dyDescent="0.25">
      <c r="A40" s="1"/>
      <c r="B40" s="13" t="s">
        <v>106</v>
      </c>
      <c r="C40" s="12" t="s">
        <v>8</v>
      </c>
      <c r="D40" s="12"/>
      <c r="E40" s="27">
        <v>6.71</v>
      </c>
      <c r="F40" s="1"/>
      <c r="G40" s="2"/>
    </row>
    <row r="41" spans="1:8" x14ac:dyDescent="0.25">
      <c r="A41" s="1"/>
      <c r="B41" s="13" t="s">
        <v>131</v>
      </c>
      <c r="C41" s="12" t="s">
        <v>8</v>
      </c>
      <c r="D41" s="12"/>
      <c r="E41" s="27">
        <v>0</v>
      </c>
      <c r="F41" s="1"/>
      <c r="G41" s="2"/>
    </row>
    <row r="42" spans="1:8" x14ac:dyDescent="0.25">
      <c r="A42" s="1"/>
      <c r="B42" s="14" t="s">
        <v>107</v>
      </c>
      <c r="C42" s="12" t="s">
        <v>8</v>
      </c>
      <c r="D42" s="12"/>
      <c r="E42" s="27"/>
      <c r="F42" s="1"/>
      <c r="G42" s="2"/>
    </row>
    <row r="43" spans="1:8" x14ac:dyDescent="0.25">
      <c r="A43" s="1"/>
      <c r="B43" s="14" t="s">
        <v>108</v>
      </c>
      <c r="C43" s="12" t="s">
        <v>8</v>
      </c>
      <c r="D43" s="12"/>
      <c r="E43" s="27">
        <v>0</v>
      </c>
      <c r="F43" s="1"/>
      <c r="G43" s="2"/>
    </row>
    <row r="44" spans="1:8" x14ac:dyDescent="0.25">
      <c r="A44" s="1"/>
      <c r="B44" s="14" t="s">
        <v>109</v>
      </c>
      <c r="C44" s="12" t="s">
        <v>8</v>
      </c>
      <c r="D44" s="12"/>
      <c r="E44" s="27">
        <v>25.6</v>
      </c>
      <c r="F44" s="1"/>
      <c r="G44" s="2"/>
    </row>
    <row r="45" spans="1:8" x14ac:dyDescent="0.25">
      <c r="A45" s="1"/>
      <c r="B45" s="14" t="s">
        <v>129</v>
      </c>
      <c r="C45" s="12" t="s">
        <v>8</v>
      </c>
      <c r="D45" s="12"/>
      <c r="E45" s="27">
        <v>0</v>
      </c>
      <c r="F45" s="1"/>
      <c r="G45" s="2"/>
    </row>
    <row r="46" spans="1:8" x14ac:dyDescent="0.25">
      <c r="A46" s="1"/>
      <c r="B46" s="15" t="s">
        <v>142</v>
      </c>
      <c r="C46" s="12" t="s">
        <v>8</v>
      </c>
      <c r="D46" s="12"/>
      <c r="E46" s="27">
        <v>316.02999999999997</v>
      </c>
      <c r="F46" s="1"/>
      <c r="G46" s="2"/>
    </row>
    <row r="47" spans="1:8" hidden="1" x14ac:dyDescent="0.25">
      <c r="A47" s="1"/>
      <c r="B47" s="14" t="s">
        <v>126</v>
      </c>
      <c r="C47" s="12" t="s">
        <v>8</v>
      </c>
      <c r="D47" s="12"/>
      <c r="E47" s="27"/>
      <c r="F47" s="1"/>
      <c r="G47" s="2"/>
    </row>
    <row r="48" spans="1:8" hidden="1" x14ac:dyDescent="0.25">
      <c r="A48" s="1"/>
      <c r="B48" s="14" t="s">
        <v>134</v>
      </c>
      <c r="C48" s="12" t="s">
        <v>8</v>
      </c>
      <c r="D48" s="12"/>
      <c r="E48" s="27"/>
      <c r="F48" s="1"/>
      <c r="G48" s="2"/>
    </row>
    <row r="49" spans="1:8" hidden="1" x14ac:dyDescent="0.25">
      <c r="A49" s="1"/>
      <c r="B49" s="14" t="s">
        <v>130</v>
      </c>
      <c r="C49" s="12" t="s">
        <v>8</v>
      </c>
      <c r="D49" s="12"/>
      <c r="E49" s="27"/>
      <c r="F49" s="1"/>
      <c r="G49" s="2"/>
    </row>
    <row r="50" spans="1:8" hidden="1" x14ac:dyDescent="0.25">
      <c r="A50" s="1"/>
      <c r="B50" s="14" t="s">
        <v>132</v>
      </c>
      <c r="C50" s="12" t="s">
        <v>8</v>
      </c>
      <c r="D50" s="12"/>
      <c r="E50" s="27"/>
      <c r="F50" s="1"/>
      <c r="G50" s="2"/>
    </row>
    <row r="51" spans="1:8" hidden="1" x14ac:dyDescent="0.25">
      <c r="A51" s="1"/>
      <c r="B51" s="14" t="s">
        <v>135</v>
      </c>
      <c r="C51" s="12" t="s">
        <v>8</v>
      </c>
      <c r="D51" s="12"/>
      <c r="E51" s="27"/>
      <c r="F51" s="1"/>
      <c r="G51" s="2"/>
    </row>
    <row r="52" spans="1:8" hidden="1" x14ac:dyDescent="0.25">
      <c r="A52" s="1"/>
      <c r="B52" s="14" t="s">
        <v>136</v>
      </c>
      <c r="C52" s="12" t="s">
        <v>8</v>
      </c>
      <c r="D52" s="12"/>
      <c r="E52" s="27"/>
      <c r="F52" s="1"/>
      <c r="G52" s="2"/>
    </row>
    <row r="53" spans="1:8" hidden="1" x14ac:dyDescent="0.25">
      <c r="A53" s="1"/>
      <c r="B53" s="14" t="s">
        <v>137</v>
      </c>
      <c r="C53" s="12" t="s">
        <v>8</v>
      </c>
      <c r="D53" s="12"/>
      <c r="E53" s="27"/>
      <c r="F53" s="1"/>
      <c r="G53" s="2"/>
    </row>
    <row r="54" spans="1:8" ht="30" x14ac:dyDescent="0.25">
      <c r="A54" s="16" t="s">
        <v>46</v>
      </c>
      <c r="B54" s="8" t="s">
        <v>47</v>
      </c>
      <c r="C54" s="1" t="s">
        <v>8</v>
      </c>
      <c r="D54" s="1" t="s">
        <v>9</v>
      </c>
      <c r="E54" s="1" t="s">
        <v>9</v>
      </c>
      <c r="F54" s="1"/>
      <c r="G54" s="2"/>
    </row>
    <row r="55" spans="1:8" x14ac:dyDescent="0.25">
      <c r="A55" s="16" t="s">
        <v>48</v>
      </c>
      <c r="B55" s="8" t="s">
        <v>49</v>
      </c>
      <c r="C55" s="1" t="s">
        <v>8</v>
      </c>
      <c r="D55" s="1" t="s">
        <v>9</v>
      </c>
      <c r="E55" s="1" t="s">
        <v>9</v>
      </c>
      <c r="F55" s="1"/>
      <c r="G55" s="2"/>
    </row>
    <row r="56" spans="1:8" ht="29.25" customHeight="1" x14ac:dyDescent="0.25">
      <c r="A56" s="16" t="s">
        <v>50</v>
      </c>
      <c r="B56" s="8" t="s">
        <v>51</v>
      </c>
      <c r="C56" s="1" t="s">
        <v>8</v>
      </c>
      <c r="D56" s="1">
        <v>26565.81</v>
      </c>
      <c r="E56" s="1">
        <v>24695.79</v>
      </c>
      <c r="F56" s="1">
        <f t="shared" si="0"/>
        <v>92.960801872783094</v>
      </c>
      <c r="G56" s="10" t="s">
        <v>144</v>
      </c>
      <c r="H56" s="3">
        <f t="shared" si="1"/>
        <v>92.960801872783094</v>
      </c>
    </row>
    <row r="57" spans="1:8" ht="29.25" customHeight="1" x14ac:dyDescent="0.25">
      <c r="A57" s="16" t="s">
        <v>52</v>
      </c>
      <c r="B57" s="8" t="s">
        <v>53</v>
      </c>
      <c r="C57" s="1" t="s">
        <v>8</v>
      </c>
      <c r="D57" s="1">
        <v>18851.27</v>
      </c>
      <c r="E57" s="29">
        <v>17947.27</v>
      </c>
      <c r="F57" s="1">
        <f t="shared" si="0"/>
        <v>95.204567119350571</v>
      </c>
      <c r="G57" s="10"/>
      <c r="H57" s="3">
        <f t="shared" si="1"/>
        <v>95.204567119350571</v>
      </c>
    </row>
    <row r="58" spans="1:8" ht="29.25" customHeight="1" x14ac:dyDescent="0.25">
      <c r="A58" s="16" t="s">
        <v>54</v>
      </c>
      <c r="B58" s="8" t="s">
        <v>55</v>
      </c>
      <c r="C58" s="1" t="s">
        <v>8</v>
      </c>
      <c r="D58" s="1" t="s">
        <v>9</v>
      </c>
      <c r="E58" s="1" t="s">
        <v>9</v>
      </c>
      <c r="F58" s="1"/>
      <c r="G58" s="10"/>
    </row>
    <row r="59" spans="1:8" ht="23.25" x14ac:dyDescent="0.25">
      <c r="A59" s="16" t="s">
        <v>57</v>
      </c>
      <c r="B59" s="8" t="s">
        <v>56</v>
      </c>
      <c r="C59" s="1" t="s">
        <v>8</v>
      </c>
      <c r="D59" s="1">
        <v>0</v>
      </c>
      <c r="E59" s="1">
        <v>395.32</v>
      </c>
      <c r="F59" s="1"/>
      <c r="G59" s="10" t="s">
        <v>138</v>
      </c>
    </row>
    <row r="60" spans="1:8" x14ac:dyDescent="0.25">
      <c r="A60" s="16" t="s">
        <v>58</v>
      </c>
      <c r="B60" s="8" t="s">
        <v>20</v>
      </c>
      <c r="C60" s="1" t="s">
        <v>8</v>
      </c>
      <c r="D60" s="1">
        <v>5483.1</v>
      </c>
      <c r="E60" s="1">
        <v>4876.84</v>
      </c>
      <c r="F60" s="1">
        <f t="shared" si="0"/>
        <v>88.943116120442809</v>
      </c>
      <c r="G60" s="10"/>
      <c r="H60" s="3">
        <f t="shared" si="1"/>
        <v>88.943116120442809</v>
      </c>
    </row>
    <row r="61" spans="1:8" ht="45" x14ac:dyDescent="0.25">
      <c r="A61" s="16" t="s">
        <v>60</v>
      </c>
      <c r="B61" s="8" t="s">
        <v>59</v>
      </c>
      <c r="C61" s="1" t="s">
        <v>8</v>
      </c>
      <c r="D61" s="1" t="s">
        <v>9</v>
      </c>
      <c r="E61" s="1" t="s">
        <v>9</v>
      </c>
      <c r="F61" s="1"/>
      <c r="G61" s="10"/>
    </row>
    <row r="62" spans="1:8" ht="23.25" x14ac:dyDescent="0.25">
      <c r="A62" s="16" t="s">
        <v>61</v>
      </c>
      <c r="B62" s="8" t="s">
        <v>62</v>
      </c>
      <c r="C62" s="1" t="s">
        <v>8</v>
      </c>
      <c r="D62" s="1">
        <v>909.9</v>
      </c>
      <c r="E62" s="1">
        <v>634.66</v>
      </c>
      <c r="F62" s="1">
        <f t="shared" si="0"/>
        <v>69.750522035388499</v>
      </c>
      <c r="G62" s="10" t="s">
        <v>145</v>
      </c>
      <c r="H62" s="3">
        <f t="shared" si="1"/>
        <v>69.750522035388499</v>
      </c>
    </row>
    <row r="63" spans="1:8" x14ac:dyDescent="0.25">
      <c r="A63" s="16" t="s">
        <v>64</v>
      </c>
      <c r="B63" s="8" t="s">
        <v>63</v>
      </c>
      <c r="C63" s="1" t="s">
        <v>8</v>
      </c>
      <c r="D63" s="1" t="s">
        <v>9</v>
      </c>
      <c r="E63" s="1" t="s">
        <v>9</v>
      </c>
      <c r="F63" s="1"/>
      <c r="G63" s="10"/>
    </row>
    <row r="64" spans="1:8" x14ac:dyDescent="0.25">
      <c r="A64" s="16" t="s">
        <v>65</v>
      </c>
      <c r="B64" s="8" t="s">
        <v>21</v>
      </c>
      <c r="C64" s="1" t="s">
        <v>8</v>
      </c>
      <c r="D64" s="1" t="s">
        <v>9</v>
      </c>
      <c r="E64" s="1" t="s">
        <v>9</v>
      </c>
      <c r="F64" s="1"/>
      <c r="G64" s="2"/>
    </row>
    <row r="65" spans="1:9" ht="34.5" x14ac:dyDescent="0.25">
      <c r="A65" s="16" t="s">
        <v>67</v>
      </c>
      <c r="B65" s="8" t="s">
        <v>66</v>
      </c>
      <c r="C65" s="1" t="s">
        <v>8</v>
      </c>
      <c r="D65" s="1">
        <v>107.53</v>
      </c>
      <c r="E65" s="1">
        <v>86.89</v>
      </c>
      <c r="F65" s="1">
        <f t="shared" si="0"/>
        <v>80.805356644657309</v>
      </c>
      <c r="G65" s="10" t="s">
        <v>139</v>
      </c>
      <c r="H65" s="3">
        <f t="shared" si="1"/>
        <v>80.805356644657309</v>
      </c>
    </row>
    <row r="66" spans="1:9" ht="45" x14ac:dyDescent="0.25">
      <c r="A66" s="16" t="s">
        <v>68</v>
      </c>
      <c r="B66" s="8" t="s">
        <v>69</v>
      </c>
      <c r="C66" s="1" t="s">
        <v>8</v>
      </c>
      <c r="D66" s="1" t="s">
        <v>9</v>
      </c>
      <c r="E66" s="1" t="s">
        <v>9</v>
      </c>
      <c r="F66" s="1"/>
      <c r="G66" s="1"/>
    </row>
    <row r="67" spans="1:9" ht="30" x14ac:dyDescent="0.25">
      <c r="A67" s="16" t="s">
        <v>70</v>
      </c>
      <c r="B67" s="8" t="s">
        <v>71</v>
      </c>
      <c r="C67" s="1" t="s">
        <v>72</v>
      </c>
      <c r="D67" s="1">
        <v>45</v>
      </c>
      <c r="E67" s="1">
        <v>44</v>
      </c>
      <c r="F67" s="1">
        <f t="shared" si="0"/>
        <v>97.777777777777771</v>
      </c>
      <c r="G67" s="2"/>
      <c r="H67" s="3">
        <f t="shared" si="1"/>
        <v>97.777777777777771</v>
      </c>
    </row>
    <row r="68" spans="1:9" ht="87.75" customHeight="1" x14ac:dyDescent="0.25">
      <c r="A68" s="16" t="s">
        <v>73</v>
      </c>
      <c r="B68" s="8" t="s">
        <v>74</v>
      </c>
      <c r="C68" s="1" t="s">
        <v>8</v>
      </c>
      <c r="D68" s="1" t="s">
        <v>9</v>
      </c>
      <c r="E68" s="1" t="s">
        <v>9</v>
      </c>
      <c r="F68" s="1"/>
      <c r="G68" s="2"/>
    </row>
    <row r="69" spans="1:9" x14ac:dyDescent="0.25">
      <c r="A69" s="16" t="s">
        <v>75</v>
      </c>
      <c r="B69" s="8" t="s">
        <v>76</v>
      </c>
      <c r="C69" s="1" t="s">
        <v>8</v>
      </c>
      <c r="D69" s="1" t="s">
        <v>9</v>
      </c>
      <c r="E69" s="1" t="s">
        <v>9</v>
      </c>
      <c r="F69" s="1"/>
      <c r="G69" s="2"/>
    </row>
    <row r="70" spans="1:9" ht="33" customHeight="1" x14ac:dyDescent="0.25">
      <c r="A70" s="16" t="s">
        <v>77</v>
      </c>
      <c r="B70" s="8" t="s">
        <v>22</v>
      </c>
      <c r="C70" s="1" t="s">
        <v>8</v>
      </c>
      <c r="D70" s="1"/>
      <c r="E70" s="1"/>
      <c r="F70" s="1"/>
      <c r="G70" s="2"/>
    </row>
    <row r="71" spans="1:9" x14ac:dyDescent="0.25">
      <c r="A71" s="16" t="s">
        <v>23</v>
      </c>
      <c r="B71" s="8" t="s">
        <v>24</v>
      </c>
      <c r="C71" s="1" t="s">
        <v>8</v>
      </c>
      <c r="D71" s="1" t="s">
        <v>9</v>
      </c>
      <c r="E71" s="1" t="s">
        <v>9</v>
      </c>
      <c r="F71" s="1"/>
      <c r="G71" s="2"/>
    </row>
    <row r="72" spans="1:9" s="7" customFormat="1" ht="30" x14ac:dyDescent="0.25">
      <c r="A72" s="17" t="s">
        <v>25</v>
      </c>
      <c r="B72" s="6" t="s">
        <v>78</v>
      </c>
      <c r="C72" s="5" t="s">
        <v>8</v>
      </c>
      <c r="D72" s="5">
        <f>SUM(D17,D21,D23)</f>
        <v>3479.9700000000003</v>
      </c>
      <c r="E72" s="19">
        <f>SUM(E17,E21,E23)</f>
        <v>2163.48</v>
      </c>
      <c r="F72" s="1"/>
      <c r="G72" s="18"/>
      <c r="H72" s="3"/>
    </row>
    <row r="73" spans="1:9" s="7" customFormat="1" ht="30" x14ac:dyDescent="0.25">
      <c r="A73" s="17" t="s">
        <v>26</v>
      </c>
      <c r="B73" s="6" t="s">
        <v>79</v>
      </c>
      <c r="C73" s="5" t="s">
        <v>8</v>
      </c>
      <c r="D73" s="5">
        <v>27476.51</v>
      </c>
      <c r="E73" s="5">
        <v>29993.69</v>
      </c>
      <c r="F73" s="1">
        <f t="shared" si="0"/>
        <v>109.16120715476602</v>
      </c>
      <c r="G73" s="18"/>
      <c r="H73" s="3">
        <f t="shared" si="1"/>
        <v>109.16120715476602</v>
      </c>
    </row>
    <row r="74" spans="1:9" x14ac:dyDescent="0.25">
      <c r="A74" s="16" t="s">
        <v>11</v>
      </c>
      <c r="B74" s="8" t="s">
        <v>80</v>
      </c>
      <c r="C74" s="1" t="s">
        <v>81</v>
      </c>
      <c r="D74" s="1">
        <v>8.9700000000000006</v>
      </c>
      <c r="E74" s="28">
        <v>8.4200359999999996</v>
      </c>
      <c r="F74" s="1">
        <f t="shared" si="0"/>
        <v>93.868851727982161</v>
      </c>
      <c r="G74" s="2"/>
      <c r="H74" s="3">
        <f t="shared" si="1"/>
        <v>93.868851727982161</v>
      </c>
    </row>
    <row r="75" spans="1:9" ht="45" x14ac:dyDescent="0.25">
      <c r="A75" s="16" t="s">
        <v>50</v>
      </c>
      <c r="B75" s="8" t="s">
        <v>82</v>
      </c>
      <c r="C75" s="1" t="s">
        <v>8</v>
      </c>
      <c r="D75" s="1">
        <v>3.0644100000000001</v>
      </c>
      <c r="E75" s="1">
        <v>3.0683500000000001</v>
      </c>
      <c r="F75" s="1"/>
      <c r="G75" s="2"/>
    </row>
    <row r="76" spans="1:9" s="7" customFormat="1" ht="60" x14ac:dyDescent="0.25">
      <c r="A76" s="17" t="s">
        <v>27</v>
      </c>
      <c r="B76" s="6" t="s">
        <v>83</v>
      </c>
      <c r="C76" s="5" t="s">
        <v>8</v>
      </c>
      <c r="D76" s="19"/>
      <c r="E76" s="5"/>
      <c r="F76" s="1"/>
      <c r="G76" s="18"/>
      <c r="H76" s="3" t="e">
        <f t="shared" si="1"/>
        <v>#DIV/0!</v>
      </c>
      <c r="I76" s="7" t="e">
        <f>100-H76</f>
        <v>#DIV/0!</v>
      </c>
    </row>
    <row r="77" spans="1:9" x14ac:dyDescent="0.25">
      <c r="A77" s="20">
        <v>1</v>
      </c>
      <c r="B77" s="1" t="s">
        <v>84</v>
      </c>
      <c r="C77" s="1" t="s">
        <v>86</v>
      </c>
      <c r="D77" s="1"/>
      <c r="E77" s="1">
        <v>5403</v>
      </c>
      <c r="F77" s="1"/>
      <c r="G77" s="2"/>
    </row>
    <row r="78" spans="1:9" x14ac:dyDescent="0.25">
      <c r="A78" s="20">
        <v>2</v>
      </c>
      <c r="B78" s="1" t="s">
        <v>85</v>
      </c>
      <c r="C78" s="1" t="s">
        <v>88</v>
      </c>
      <c r="D78" s="1"/>
      <c r="E78" s="1">
        <v>43.994999999999997</v>
      </c>
      <c r="F78" s="1"/>
      <c r="G78" s="2"/>
    </row>
    <row r="79" spans="1:9" ht="30" x14ac:dyDescent="0.25">
      <c r="A79" s="20" t="s">
        <v>87</v>
      </c>
      <c r="B79" s="8" t="s">
        <v>120</v>
      </c>
      <c r="C79" s="1" t="s">
        <v>88</v>
      </c>
      <c r="D79" s="1"/>
      <c r="E79" s="1">
        <v>43.994999999999997</v>
      </c>
      <c r="F79" s="1"/>
      <c r="G79" s="2"/>
    </row>
    <row r="80" spans="1:9" ht="15" customHeight="1" x14ac:dyDescent="0.25">
      <c r="A80" s="20">
        <v>3</v>
      </c>
      <c r="B80" s="8" t="s">
        <v>89</v>
      </c>
      <c r="C80" s="1" t="s">
        <v>90</v>
      </c>
      <c r="D80" s="1"/>
      <c r="E80" s="1">
        <v>1023.63</v>
      </c>
      <c r="F80" s="1"/>
      <c r="G80" s="2"/>
    </row>
    <row r="81" spans="1:7" ht="30" x14ac:dyDescent="0.25">
      <c r="A81" s="20" t="s">
        <v>91</v>
      </c>
      <c r="B81" s="8" t="s">
        <v>122</v>
      </c>
      <c r="C81" s="1" t="s">
        <v>90</v>
      </c>
      <c r="D81" s="1"/>
      <c r="E81" s="1">
        <v>444.77</v>
      </c>
      <c r="F81" s="1"/>
      <c r="G81" s="2"/>
    </row>
    <row r="82" spans="1:7" x14ac:dyDescent="0.25">
      <c r="A82" s="20"/>
      <c r="B82" s="21" t="s">
        <v>121</v>
      </c>
      <c r="C82" s="1" t="s">
        <v>90</v>
      </c>
      <c r="D82" s="1"/>
      <c r="E82" s="1">
        <v>578.86</v>
      </c>
      <c r="F82" s="1"/>
      <c r="G82" s="2"/>
    </row>
    <row r="83" spans="1:7" x14ac:dyDescent="0.25">
      <c r="A83" s="20">
        <v>4</v>
      </c>
      <c r="B83" s="1" t="s">
        <v>92</v>
      </c>
      <c r="C83" s="1" t="s">
        <v>90</v>
      </c>
      <c r="D83" s="1"/>
      <c r="E83" s="1">
        <v>1669.4</v>
      </c>
      <c r="F83" s="1"/>
      <c r="G83" s="2"/>
    </row>
    <row r="84" spans="1:7" ht="30" x14ac:dyDescent="0.25">
      <c r="A84" s="20" t="s">
        <v>93</v>
      </c>
      <c r="B84" s="8" t="s">
        <v>123</v>
      </c>
      <c r="C84" s="1" t="s">
        <v>90</v>
      </c>
      <c r="D84" s="1"/>
      <c r="E84" s="1">
        <v>1669.4</v>
      </c>
      <c r="F84" s="1"/>
      <c r="G84" s="2"/>
    </row>
    <row r="85" spans="1:7" x14ac:dyDescent="0.25">
      <c r="A85" s="20">
        <v>5</v>
      </c>
      <c r="B85" s="1" t="s">
        <v>94</v>
      </c>
      <c r="C85" s="1" t="s">
        <v>95</v>
      </c>
      <c r="D85" s="1"/>
      <c r="E85" s="1">
        <v>412.68</v>
      </c>
      <c r="F85" s="1"/>
      <c r="G85" s="2"/>
    </row>
    <row r="86" spans="1:7" ht="30" x14ac:dyDescent="0.25">
      <c r="A86" s="20" t="s">
        <v>96</v>
      </c>
      <c r="B86" s="8" t="s">
        <v>124</v>
      </c>
      <c r="C86" s="1" t="s">
        <v>95</v>
      </c>
      <c r="D86" s="1"/>
      <c r="E86" s="1">
        <v>160.63999999999999</v>
      </c>
      <c r="F86" s="1"/>
      <c r="G86" s="2"/>
    </row>
    <row r="87" spans="1:7" x14ac:dyDescent="0.25">
      <c r="A87" s="20"/>
      <c r="B87" s="21" t="s">
        <v>121</v>
      </c>
      <c r="C87" s="1"/>
      <c r="D87" s="1"/>
      <c r="E87" s="1">
        <v>252.04</v>
      </c>
      <c r="F87" s="1"/>
      <c r="G87" s="2"/>
    </row>
    <row r="88" spans="1:7" x14ac:dyDescent="0.25">
      <c r="A88" s="20">
        <v>6</v>
      </c>
      <c r="B88" s="1" t="s">
        <v>97</v>
      </c>
      <c r="C88" s="1" t="s">
        <v>98</v>
      </c>
      <c r="D88" s="1"/>
      <c r="E88" s="29">
        <f>(104.7+48.75)*100/E85</f>
        <v>37.183774353009589</v>
      </c>
      <c r="F88" s="1"/>
      <c r="G88" s="2"/>
    </row>
    <row r="89" spans="1:7" ht="30" x14ac:dyDescent="0.25">
      <c r="A89" s="20">
        <v>7</v>
      </c>
      <c r="B89" s="8" t="s">
        <v>99</v>
      </c>
      <c r="C89" s="1" t="s">
        <v>8</v>
      </c>
      <c r="D89" s="1"/>
      <c r="E89" s="1" t="s">
        <v>9</v>
      </c>
      <c r="F89" s="1"/>
      <c r="G89" s="2"/>
    </row>
    <row r="90" spans="1:7" x14ac:dyDescent="0.25">
      <c r="A90" s="16" t="s">
        <v>100</v>
      </c>
      <c r="B90" s="1" t="s">
        <v>101</v>
      </c>
      <c r="C90" s="1" t="s">
        <v>8</v>
      </c>
      <c r="D90" s="1"/>
      <c r="E90" s="1" t="s">
        <v>9</v>
      </c>
      <c r="F90" s="1"/>
      <c r="G90" s="2"/>
    </row>
    <row r="91" spans="1:7" ht="30" x14ac:dyDescent="0.25">
      <c r="A91" s="20">
        <v>8</v>
      </c>
      <c r="B91" s="8" t="s">
        <v>102</v>
      </c>
      <c r="C91" s="1" t="s">
        <v>98</v>
      </c>
      <c r="D91" s="1"/>
      <c r="E91" s="1">
        <v>16.61</v>
      </c>
      <c r="F91" s="1"/>
      <c r="G91" s="2"/>
    </row>
    <row r="94" spans="1:7" ht="0.75" customHeight="1" x14ac:dyDescent="0.25">
      <c r="E94" s="3">
        <f>E80+E83</f>
        <v>2693.03</v>
      </c>
    </row>
  </sheetData>
  <mergeCells count="7">
    <mergeCell ref="G15:G17"/>
    <mergeCell ref="A3:G3"/>
    <mergeCell ref="A10:A11"/>
    <mergeCell ref="B10:B11"/>
    <mergeCell ref="C10:C11"/>
    <mergeCell ref="D10:E10"/>
    <mergeCell ref="G10:G11"/>
  </mergeCells>
  <pageMargins left="0.70866141732283472" right="0.27559055118110237" top="0.74803149606299213" bottom="0.27559055118110237" header="0.31496062992125984" footer="0.31496062992125984"/>
  <pageSetup paperSize="9" scale="4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Юрьвна</dc:creator>
  <cp:lastModifiedBy>Наталья Юрьвна</cp:lastModifiedBy>
  <cp:lastPrinted>2022-03-31T10:22:48Z</cp:lastPrinted>
  <dcterms:created xsi:type="dcterms:W3CDTF">2015-04-20T06:34:28Z</dcterms:created>
  <dcterms:modified xsi:type="dcterms:W3CDTF">2022-04-15T12:36:05Z</dcterms:modified>
</cp:coreProperties>
</file>